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0. 6월정기\12. 기출공지\106_엑셀\"/>
    </mc:Choice>
  </mc:AlternateContent>
  <xr:revisionPtr revIDLastSave="0" documentId="13_ncr:1_{7C61AFCC-FFC4-449B-BA5A-95E8096DE2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5" r:id="rId1"/>
    <sheet name="제2작업" sheetId="2" r:id="rId2"/>
    <sheet name="제3작업" sheetId="3" r:id="rId3"/>
    <sheet name="제4작업" sheetId="6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높이" localSheetId="0">제1작업!$H$5:$H$12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5" l="1"/>
  <c r="J5" i="5"/>
  <c r="J6" i="5"/>
  <c r="J7" i="5"/>
  <c r="J8" i="5"/>
  <c r="J9" i="5"/>
  <c r="J10" i="5"/>
  <c r="J11" i="5"/>
  <c r="J12" i="5"/>
  <c r="E14" i="5"/>
  <c r="J13" i="5"/>
  <c r="E13" i="5"/>
  <c r="I12" i="5"/>
  <c r="I11" i="5"/>
  <c r="I10" i="5"/>
  <c r="I9" i="5"/>
  <c r="I8" i="5"/>
  <c r="I7" i="5"/>
  <c r="I6" i="5"/>
  <c r="I5" i="5"/>
</calcChain>
</file>

<file path=xl/sharedStrings.xml><?xml version="1.0" encoding="utf-8"?>
<sst xmlns="http://schemas.openxmlformats.org/spreadsheetml/2006/main" count="105" uniqueCount="43">
  <si>
    <t>관리코드</t>
  </si>
  <si>
    <t>꽃 명</t>
  </si>
  <si>
    <t>꽃 색</t>
  </si>
  <si>
    <t>계절</t>
  </si>
  <si>
    <t>파종적기</t>
  </si>
  <si>
    <t>빨강</t>
  </si>
  <si>
    <t>수선화</t>
  </si>
  <si>
    <t>흰색</t>
  </si>
  <si>
    <t>노랑</t>
  </si>
  <si>
    <t>최저 높이(cm)</t>
  </si>
  <si>
    <t>빨강 꽃들의 평균 높이(cm)</t>
  </si>
  <si>
    <t>개화기
(시작월)</t>
    <phoneticPr fontId="2" type="noConversion"/>
  </si>
  <si>
    <t>주문수량(개)</t>
    <phoneticPr fontId="2" type="noConversion"/>
  </si>
  <si>
    <t>씨앗/구근
가격</t>
    <phoneticPr fontId="2" type="noConversion"/>
  </si>
  <si>
    <t>꽃무릇</t>
    <phoneticPr fontId="2" type="noConversion"/>
  </si>
  <si>
    <t>상사화</t>
    <phoneticPr fontId="2" type="noConversion"/>
  </si>
  <si>
    <t>제비꽃</t>
    <phoneticPr fontId="2" type="noConversion"/>
  </si>
  <si>
    <t>양지꽃</t>
    <phoneticPr fontId="2" type="noConversion"/>
  </si>
  <si>
    <t>금계국</t>
    <phoneticPr fontId="2" type="noConversion"/>
  </si>
  <si>
    <t>별꽃</t>
    <phoneticPr fontId="2" type="noConversion"/>
  </si>
  <si>
    <t>산딸기꽃</t>
    <phoneticPr fontId="2" type="noConversion"/>
  </si>
  <si>
    <t>흰색</t>
    <phoneticPr fontId="2" type="noConversion"/>
  </si>
  <si>
    <t>NA23-23</t>
  </si>
  <si>
    <t>NA23-23</t>
    <phoneticPr fontId="2" type="noConversion"/>
  </si>
  <si>
    <t>NR14-21</t>
    <phoneticPr fontId="2" type="noConversion"/>
  </si>
  <si>
    <t>흰색 꽃의 주문수량(개) 합계</t>
    <phoneticPr fontId="2" type="noConversion"/>
  </si>
  <si>
    <t>BE23-14</t>
    <phoneticPr fontId="2" type="noConversion"/>
  </si>
  <si>
    <t>LN31-41</t>
    <phoneticPr fontId="2" type="noConversion"/>
  </si>
  <si>
    <t>RE52-31</t>
    <phoneticPr fontId="2" type="noConversion"/>
  </si>
  <si>
    <t>NA31-11</t>
    <phoneticPr fontId="2" type="noConversion"/>
  </si>
  <si>
    <t>SE12-22</t>
    <phoneticPr fontId="2" type="noConversion"/>
  </si>
  <si>
    <t>MA13-22</t>
    <phoneticPr fontId="2" type="noConversion"/>
  </si>
  <si>
    <t>노랑</t>
    <phoneticPr fontId="2" type="noConversion"/>
  </si>
  <si>
    <t>&gt;=50000</t>
    <phoneticPr fontId="2" type="noConversion"/>
  </si>
  <si>
    <t>총합계</t>
  </si>
  <si>
    <t>개수 : 꽃 명</t>
  </si>
  <si>
    <t>평균 : 주문수량(개)</t>
  </si>
  <si>
    <t>씨앗/구근 가격</t>
  </si>
  <si>
    <t>**</t>
  </si>
  <si>
    <t>1-30000</t>
  </si>
  <si>
    <t>30001-60000</t>
  </si>
  <si>
    <t>60001-90000</t>
  </si>
  <si>
    <t>높이(cm)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</si>
</sst>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7" formatCode="#,##0_);[Red]\(#,##0\)"/>
    <numFmt numFmtId="178" formatCode="#,##0&quot;원&quot;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굴림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굴림"/>
      <family val="3"/>
      <charset val="129"/>
    </font>
    <font>
      <sz val="1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1" fontId="1" fillId="0" borderId="7" xfId="1" applyFont="1" applyBorder="1" applyAlignment="1">
      <alignment horizontal="center" vertical="center"/>
    </xf>
    <xf numFmtId="41" fontId="1" fillId="0" borderId="12" xfId="1" applyFont="1" applyBorder="1" applyAlignment="1">
      <alignment horizontal="center" vertical="center"/>
    </xf>
    <xf numFmtId="41" fontId="1" fillId="0" borderId="9" xfId="1" applyFont="1" applyBorder="1" applyAlignment="1">
      <alignment horizontal="center" vertical="center"/>
    </xf>
    <xf numFmtId="177" fontId="5" fillId="0" borderId="7" xfId="1" applyNumberFormat="1" applyFont="1" applyFill="1" applyBorder="1" applyAlignment="1">
      <alignment horizontal="right" vertical="center"/>
    </xf>
    <xf numFmtId="41" fontId="5" fillId="0" borderId="12" xfId="1" quotePrefix="1" applyFont="1" applyBorder="1" applyAlignment="1">
      <alignment horizontal="right" vertical="center"/>
    </xf>
    <xf numFmtId="41" fontId="1" fillId="0" borderId="6" xfId="1" applyFont="1" applyBorder="1" applyAlignment="1">
      <alignment horizontal="right" vertical="center"/>
    </xf>
    <xf numFmtId="178" fontId="1" fillId="0" borderId="6" xfId="1" applyNumberFormat="1" applyFont="1" applyBorder="1" applyAlignment="1">
      <alignment horizontal="right" vertical="center"/>
    </xf>
    <xf numFmtId="41" fontId="1" fillId="0" borderId="1" xfId="1" applyFont="1" applyBorder="1" applyAlignment="1">
      <alignment horizontal="right" vertical="center"/>
    </xf>
    <xf numFmtId="178" fontId="1" fillId="0" borderId="1" xfId="1" applyNumberFormat="1" applyFont="1" applyBorder="1" applyAlignment="1">
      <alignment horizontal="right" vertical="center"/>
    </xf>
    <xf numFmtId="41" fontId="1" fillId="0" borderId="11" xfId="1" applyFont="1" applyBorder="1" applyAlignment="1">
      <alignment horizontal="right" vertical="center"/>
    </xf>
    <xf numFmtId="178" fontId="1" fillId="0" borderId="11" xfId="1" applyNumberFormat="1" applyFont="1" applyBorder="1" applyAlignment="1">
      <alignment horizontal="right" vertical="center"/>
    </xf>
    <xf numFmtId="41" fontId="5" fillId="0" borderId="6" xfId="1" quotePrefix="1" applyFont="1" applyBorder="1" applyAlignment="1">
      <alignment horizontal="right" vertical="center"/>
    </xf>
    <xf numFmtId="41" fontId="5" fillId="0" borderId="11" xfId="1" quotePrefix="1" applyFont="1" applyBorder="1" applyAlignment="1">
      <alignment horizontal="right" vertical="center"/>
    </xf>
    <xf numFmtId="41" fontId="1" fillId="0" borderId="6" xfId="1" applyFont="1" applyFill="1" applyBorder="1" applyAlignment="1">
      <alignment horizontal="right" vertical="center"/>
    </xf>
    <xf numFmtId="178" fontId="1" fillId="0" borderId="6" xfId="1" applyNumberFormat="1" applyFont="1" applyFill="1" applyBorder="1" applyAlignment="1">
      <alignment horizontal="right" vertical="center"/>
    </xf>
    <xf numFmtId="41" fontId="1" fillId="0" borderId="1" xfId="1" applyFont="1" applyFill="1" applyBorder="1" applyAlignment="1">
      <alignment horizontal="right" vertical="center"/>
    </xf>
    <xf numFmtId="178" fontId="1" fillId="0" borderId="1" xfId="1" applyNumberFormat="1" applyFont="1" applyFill="1" applyBorder="1" applyAlignment="1">
      <alignment horizontal="right"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41" fontId="1" fillId="0" borderId="23" xfId="1" applyFont="1" applyFill="1" applyBorder="1" applyAlignment="1">
      <alignment horizontal="right" vertical="center"/>
    </xf>
    <xf numFmtId="178" fontId="1" fillId="0" borderId="23" xfId="1" applyNumberFormat="1" applyFont="1" applyFill="1" applyBorder="1" applyAlignment="1">
      <alignment horizontal="right" vertical="center"/>
    </xf>
    <xf numFmtId="178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 wrapText="1"/>
    </xf>
    <xf numFmtId="41" fontId="0" fillId="0" borderId="0" xfId="0" applyNumberFormat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1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8" formatCode="#,##0&quot;원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빨강 및 흰색 야생화 판매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씨앗/구근 가격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(제1작업!$C$5:$C$9,제1작업!$C$12)</c:f>
              <c:strCache>
                <c:ptCount val="6"/>
                <c:pt idx="0">
                  <c:v>꽃무릇</c:v>
                </c:pt>
                <c:pt idx="1">
                  <c:v>별꽃</c:v>
                </c:pt>
                <c:pt idx="2">
                  <c:v>수선화</c:v>
                </c:pt>
                <c:pt idx="3">
                  <c:v>상사화</c:v>
                </c:pt>
                <c:pt idx="4">
                  <c:v>산딸기꽃</c:v>
                </c:pt>
                <c:pt idx="5">
                  <c:v>제비꽃</c:v>
                </c:pt>
              </c:strCache>
            </c:strRef>
          </c:cat>
          <c:val>
            <c:numRef>
              <c:f>(제1작업!$G$5:$G$9,제1작업!$G$12)</c:f>
              <c:numCache>
                <c:formatCode>#,##0"원"</c:formatCode>
                <c:ptCount val="6"/>
                <c:pt idx="0">
                  <c:v>65900</c:v>
                </c:pt>
                <c:pt idx="1">
                  <c:v>50000</c:v>
                </c:pt>
                <c:pt idx="2">
                  <c:v>20000</c:v>
                </c:pt>
                <c:pt idx="3">
                  <c:v>25000</c:v>
                </c:pt>
                <c:pt idx="4">
                  <c:v>43000</c:v>
                </c:pt>
                <c:pt idx="5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7C-490A-A336-AB39827E8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45828736"/>
        <c:axId val="164892672"/>
      </c:barChart>
      <c:lineChart>
        <c:grouping val="standar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주문수량(개)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7C-490A-A336-AB39827E8E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(제1작업!$C$5:$C$9,제1작업!$C$12)</c:f>
              <c:strCache>
                <c:ptCount val="6"/>
                <c:pt idx="0">
                  <c:v>꽃무릇</c:v>
                </c:pt>
                <c:pt idx="1">
                  <c:v>별꽃</c:v>
                </c:pt>
                <c:pt idx="2">
                  <c:v>수선화</c:v>
                </c:pt>
                <c:pt idx="3">
                  <c:v>상사화</c:v>
                </c:pt>
                <c:pt idx="4">
                  <c:v>산딸기꽃</c:v>
                </c:pt>
                <c:pt idx="5">
                  <c:v>제비꽃</c:v>
                </c:pt>
              </c:strCache>
            </c:strRef>
          </c:cat>
          <c:val>
            <c:numRef>
              <c:f>(제1작업!$F$5:$F$9,제1작업!$F$12)</c:f>
              <c:numCache>
                <c:formatCode>_(* #,##0_);_(* \(#,##0\);_(* "-"_);_(@_)</c:formatCode>
                <c:ptCount val="6"/>
                <c:pt idx="0">
                  <c:v>58</c:v>
                </c:pt>
                <c:pt idx="1">
                  <c:v>47</c:v>
                </c:pt>
                <c:pt idx="2">
                  <c:v>16</c:v>
                </c:pt>
                <c:pt idx="3">
                  <c:v>27</c:v>
                </c:pt>
                <c:pt idx="4">
                  <c:v>33</c:v>
                </c:pt>
                <c:pt idx="5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7C-490A-A336-AB39827E8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899072"/>
        <c:axId val="164896128"/>
      </c:lineChart>
      <c:catAx>
        <c:axId val="4582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4892672"/>
        <c:crosses val="autoZero"/>
        <c:auto val="1"/>
        <c:lblAlgn val="ctr"/>
        <c:lblOffset val="100"/>
        <c:noMultiLvlLbl val="0"/>
      </c:catAx>
      <c:valAx>
        <c:axId val="16489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45828736"/>
        <c:crosses val="autoZero"/>
        <c:crossBetween val="between"/>
      </c:valAx>
      <c:valAx>
        <c:axId val="164896128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4899072"/>
        <c:crosses val="max"/>
        <c:crossBetween val="between"/>
      </c:valAx>
      <c:catAx>
        <c:axId val="164899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89612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96819</xdr:rowOff>
    </xdr:from>
    <xdr:to>
      <xdr:col>6</xdr:col>
      <xdr:colOff>388620</xdr:colOff>
      <xdr:row>2</xdr:row>
      <xdr:rowOff>188259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4CEBB2FB-3C6F-40BE-A9EA-030A43298B37}"/>
            </a:ext>
          </a:extLst>
        </xdr:cNvPr>
        <xdr:cNvSpPr/>
      </xdr:nvSpPr>
      <xdr:spPr>
        <a:xfrm>
          <a:off x="129540" y="96819"/>
          <a:ext cx="4625340" cy="70104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야생화 씨앗 판매 현황</a:t>
          </a:r>
        </a:p>
      </xdr:txBody>
    </xdr:sp>
    <xdr:clientData/>
  </xdr:twoCellAnchor>
  <xdr:twoCellAnchor>
    <xdr:from>
      <xdr:col>7</xdr:col>
      <xdr:colOff>1</xdr:colOff>
      <xdr:row>0</xdr:row>
      <xdr:rowOff>72054</xdr:rowOff>
    </xdr:from>
    <xdr:to>
      <xdr:col>10</xdr:col>
      <xdr:colOff>0</xdr:colOff>
      <xdr:row>2</xdr:row>
      <xdr:rowOff>213024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2272F841-8105-4D2B-86A0-16DCE6302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2561" y="72054"/>
          <a:ext cx="2628899" cy="7505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C92B0D5B-42AF-4255-8017-13E4F9AB08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0.6781</cdr:x>
      <cdr:y>0.16276</cdr:y>
    </cdr:from>
    <cdr:to>
      <cdr:x>0.80439</cdr:x>
      <cdr:y>0.2782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ED58F07E-47DA-44E3-A12E-5B054196C2E1}"/>
            </a:ext>
          </a:extLst>
        </cdr:cNvPr>
        <cdr:cNvSpPr/>
      </cdr:nvSpPr>
      <cdr:spPr>
        <a:xfrm xmlns:a="http://schemas.openxmlformats.org/drawingml/2006/main">
          <a:off x="6301477" y="987885"/>
          <a:ext cx="1173655" cy="700689"/>
        </a:xfrm>
        <a:prstGeom xmlns:a="http://schemas.openxmlformats.org/drawingml/2006/main" prst="wedgeRoundRectCallout">
          <a:avLst>
            <a:gd name="adj1" fmla="val 87153"/>
            <a:gd name="adj2" fmla="val -49237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주문수량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777.197436226852" createdVersion="7" refreshedVersion="7" minRefreshableVersion="3" recordCount="8" xr:uid="{00000000-000A-0000-FFFF-FFFF00000000}">
  <cacheSource type="worksheet">
    <worksheetSource ref="B4:H12" sheet="제1작업"/>
  </cacheSource>
  <cacheFields count="7">
    <cacheField name="관리코드" numFmtId="0">
      <sharedItems/>
    </cacheField>
    <cacheField name="꽃 명" numFmtId="0">
      <sharedItems/>
    </cacheField>
    <cacheField name="꽃 색" numFmtId="0">
      <sharedItems count="3">
        <s v="빨강"/>
        <s v="흰색"/>
        <s v="노랑"/>
      </sharedItems>
    </cacheField>
    <cacheField name="개화기_x000a_(시작월)" numFmtId="41">
      <sharedItems containsSemiMixedTypes="0" containsString="0" containsNumber="1" containsInteger="1" minValue="3" maxValue="12"/>
    </cacheField>
    <cacheField name="주문수량(개)" numFmtId="41">
      <sharedItems containsSemiMixedTypes="0" containsString="0" containsNumber="1" containsInteger="1" minValue="16" maxValue="85"/>
    </cacheField>
    <cacheField name="씨앗/구근_x000a_가격" numFmtId="178">
      <sharedItems containsSemiMixedTypes="0" containsString="0" containsNumber="1" containsInteger="1" minValue="15000" maxValue="65900" count="8">
        <n v="65900"/>
        <n v="50000"/>
        <n v="20000"/>
        <n v="25000"/>
        <n v="43000"/>
        <n v="35000"/>
        <n v="15000"/>
        <n v="40000"/>
      </sharedItems>
      <fieldGroup base="5">
        <rangePr autoStart="0" startNum="1" endNum="65900" groupInterval="30000"/>
        <groupItems count="5">
          <s v="&lt;1"/>
          <s v="1-30000"/>
          <s v="30001-60000"/>
          <s v="60001-90000"/>
          <s v="&gt;90001"/>
        </groupItems>
      </fieldGroup>
    </cacheField>
    <cacheField name="높이_x000a_(cm)" numFmtId="41">
      <sharedItems containsSemiMixedTypes="0" containsString="0" containsNumber="1" containsInteger="1" minValue="10" maxValue="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NA23-23"/>
    <s v="꽃무릇"/>
    <x v="0"/>
    <n v="9"/>
    <n v="58"/>
    <x v="0"/>
    <n v="50"/>
  </r>
  <r>
    <s v="NR14-21"/>
    <s v="별꽃"/>
    <x v="1"/>
    <n v="3"/>
    <n v="47"/>
    <x v="1"/>
    <n v="10"/>
  </r>
  <r>
    <s v="BE23-14"/>
    <s v="수선화"/>
    <x v="1"/>
    <n v="12"/>
    <n v="16"/>
    <x v="2"/>
    <n v="30"/>
  </r>
  <r>
    <s v="LN31-41"/>
    <s v="상사화"/>
    <x v="0"/>
    <n v="4"/>
    <n v="27"/>
    <x v="3"/>
    <n v="50"/>
  </r>
  <r>
    <s v="RE52-31"/>
    <s v="산딸기꽃"/>
    <x v="1"/>
    <n v="5"/>
    <n v="33"/>
    <x v="4"/>
    <n v="90"/>
  </r>
  <r>
    <s v="NA31-11"/>
    <s v="양지꽃"/>
    <x v="2"/>
    <n v="4"/>
    <n v="24"/>
    <x v="5"/>
    <n v="20"/>
  </r>
  <r>
    <s v="SE12-22"/>
    <s v="금계국"/>
    <x v="2"/>
    <n v="6"/>
    <n v="85"/>
    <x v="6"/>
    <n v="50"/>
  </r>
  <r>
    <s v="MA13-22"/>
    <s v="제비꽃"/>
    <x v="0"/>
    <n v="6"/>
    <n v="65"/>
    <x v="7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피벗 테이블1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씨앗/구근 가격" colHeaderCaption="꽃 색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1"/>
        <item x="0"/>
        <item x="2"/>
        <item t="default"/>
      </items>
    </pivotField>
    <pivotField numFmtId="41" showAll="0"/>
    <pivotField dataField="1" numFmtId="41" showAll="0"/>
    <pivotField axis="axisRow" numFmtId="178" showAll="0">
      <items count="6">
        <item x="0"/>
        <item x="1"/>
        <item x="2"/>
        <item x="3"/>
        <item x="4"/>
        <item t="default"/>
      </items>
    </pivotField>
    <pivotField numFmtId="41" showAll="0"/>
  </pivotFields>
  <rowFields count="1">
    <field x="5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꽃 명" fld="1" subtotal="count" baseField="0" baseItem="0"/>
    <dataField name="평균 : 주문수량(개)" fld="4" subtotal="average" baseField="5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표1" displayName="표1" ref="B18:E22" totalsRowShown="0" headerRowDxfId="10" headerRowBorderDxfId="9" tableBorderDxfId="8">
  <autoFilter ref="B18:E22" xr:uid="{00000000-0009-0000-0100-000001000000}"/>
  <tableColumns count="4">
    <tableColumn id="2" xr3:uid="{00000000-0010-0000-0000-000002000000}" name="꽃 명" dataDxfId="7"/>
    <tableColumn id="3" xr3:uid="{00000000-0010-0000-0000-000003000000}" name="꽃 색" dataDxfId="6"/>
    <tableColumn id="5" xr3:uid="{00000000-0010-0000-0000-000005000000}" name="주문수량(개)" dataDxfId="5" dataCellStyle="쉼표 [0]"/>
    <tableColumn id="6" xr3:uid="{00000000-0010-0000-0000-000006000000}" name="씨앗/구근_x000a_가격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8"/>
  <sheetViews>
    <sheetView tabSelected="1" zoomScaleNormal="100" workbookViewId="0">
      <selection activeCell="I26" sqref="I26"/>
    </sheetView>
  </sheetViews>
  <sheetFormatPr defaultColWidth="8.75" defaultRowHeight="18" customHeight="1" x14ac:dyDescent="0.3"/>
  <cols>
    <col min="1" max="1" width="1.75" style="1" customWidth="1"/>
    <col min="2" max="2" width="9.375" style="1" customWidth="1"/>
    <col min="3" max="3" width="12.75" style="1" customWidth="1"/>
    <col min="4" max="4" width="10.375" style="1" customWidth="1"/>
    <col min="5" max="10" width="11.5" style="1" customWidth="1"/>
    <col min="11" max="16384" width="8.75" style="1"/>
  </cols>
  <sheetData>
    <row r="1" spans="2:10" ht="24" customHeight="1" x14ac:dyDescent="0.3"/>
    <row r="2" spans="2:10" ht="24" customHeight="1" x14ac:dyDescent="0.3"/>
    <row r="3" spans="2:10" ht="24" customHeight="1" thickBot="1" x14ac:dyDescent="0.35"/>
    <row r="4" spans="2:10" ht="27.75" thickBot="1" x14ac:dyDescent="0.35">
      <c r="B4" s="2" t="s">
        <v>0</v>
      </c>
      <c r="C4" s="3" t="s">
        <v>1</v>
      </c>
      <c r="D4" s="3" t="s">
        <v>2</v>
      </c>
      <c r="E4" s="13" t="s">
        <v>11</v>
      </c>
      <c r="F4" s="3" t="s">
        <v>12</v>
      </c>
      <c r="G4" s="13" t="s">
        <v>13</v>
      </c>
      <c r="H4" s="3" t="s">
        <v>42</v>
      </c>
      <c r="I4" s="3" t="s">
        <v>3</v>
      </c>
      <c r="J4" s="4" t="s">
        <v>4</v>
      </c>
    </row>
    <row r="5" spans="2:10" ht="18" customHeight="1" x14ac:dyDescent="0.3">
      <c r="B5" s="5" t="s">
        <v>23</v>
      </c>
      <c r="C5" s="6" t="s">
        <v>14</v>
      </c>
      <c r="D5" s="6" t="s">
        <v>5</v>
      </c>
      <c r="E5" s="19">
        <v>9</v>
      </c>
      <c r="F5" s="19">
        <v>58</v>
      </c>
      <c r="G5" s="20">
        <v>65900</v>
      </c>
      <c r="H5" s="19">
        <v>50</v>
      </c>
      <c r="I5" s="6" t="str">
        <f t="shared" ref="I5:I12" si="0">CHOOSE(RIGHT(B5,1),"봄","여름","가을","겨울")</f>
        <v>가을</v>
      </c>
      <c r="J5" s="14" t="str">
        <f t="shared" ref="J5:J12" si="1">IF(E5&lt;=4,12+E5-4,E5-4)&amp;"월"</f>
        <v>5월</v>
      </c>
    </row>
    <row r="6" spans="2:10" ht="18" customHeight="1" x14ac:dyDescent="0.3">
      <c r="B6" s="7" t="s">
        <v>24</v>
      </c>
      <c r="C6" s="8" t="s">
        <v>19</v>
      </c>
      <c r="D6" s="8" t="s">
        <v>7</v>
      </c>
      <c r="E6" s="21">
        <v>3</v>
      </c>
      <c r="F6" s="21">
        <v>47</v>
      </c>
      <c r="G6" s="22">
        <v>50000</v>
      </c>
      <c r="H6" s="21">
        <v>10</v>
      </c>
      <c r="I6" s="8" t="str">
        <f t="shared" si="0"/>
        <v>봄</v>
      </c>
      <c r="J6" s="16" t="str">
        <f t="shared" si="1"/>
        <v>11월</v>
      </c>
    </row>
    <row r="7" spans="2:10" ht="18" customHeight="1" x14ac:dyDescent="0.3">
      <c r="B7" s="7" t="s">
        <v>26</v>
      </c>
      <c r="C7" s="8" t="s">
        <v>6</v>
      </c>
      <c r="D7" s="8" t="s">
        <v>7</v>
      </c>
      <c r="E7" s="21">
        <v>12</v>
      </c>
      <c r="F7" s="21">
        <v>16</v>
      </c>
      <c r="G7" s="22">
        <v>20000</v>
      </c>
      <c r="H7" s="21">
        <v>30</v>
      </c>
      <c r="I7" s="8" t="str">
        <f t="shared" si="0"/>
        <v>겨울</v>
      </c>
      <c r="J7" s="16" t="str">
        <f t="shared" si="1"/>
        <v>8월</v>
      </c>
    </row>
    <row r="8" spans="2:10" ht="18" customHeight="1" x14ac:dyDescent="0.3">
      <c r="B8" s="7" t="s">
        <v>27</v>
      </c>
      <c r="C8" s="8" t="s">
        <v>15</v>
      </c>
      <c r="D8" s="8" t="s">
        <v>5</v>
      </c>
      <c r="E8" s="21">
        <v>4</v>
      </c>
      <c r="F8" s="21">
        <v>27</v>
      </c>
      <c r="G8" s="22">
        <v>25000</v>
      </c>
      <c r="H8" s="21">
        <v>50</v>
      </c>
      <c r="I8" s="8" t="str">
        <f t="shared" si="0"/>
        <v>봄</v>
      </c>
      <c r="J8" s="16" t="str">
        <f t="shared" si="1"/>
        <v>12월</v>
      </c>
    </row>
    <row r="9" spans="2:10" ht="18" customHeight="1" x14ac:dyDescent="0.3">
      <c r="B9" s="7" t="s">
        <v>28</v>
      </c>
      <c r="C9" s="8" t="s">
        <v>20</v>
      </c>
      <c r="D9" s="8" t="s">
        <v>21</v>
      </c>
      <c r="E9" s="21">
        <v>5</v>
      </c>
      <c r="F9" s="21">
        <v>33</v>
      </c>
      <c r="G9" s="22">
        <v>43000</v>
      </c>
      <c r="H9" s="21">
        <v>90</v>
      </c>
      <c r="I9" s="8" t="str">
        <f t="shared" si="0"/>
        <v>봄</v>
      </c>
      <c r="J9" s="16" t="str">
        <f t="shared" si="1"/>
        <v>1월</v>
      </c>
    </row>
    <row r="10" spans="2:10" ht="18" customHeight="1" x14ac:dyDescent="0.3">
      <c r="B10" s="7" t="s">
        <v>29</v>
      </c>
      <c r="C10" s="8" t="s">
        <v>17</v>
      </c>
      <c r="D10" s="8" t="s">
        <v>8</v>
      </c>
      <c r="E10" s="21">
        <v>4</v>
      </c>
      <c r="F10" s="21">
        <v>24</v>
      </c>
      <c r="G10" s="22">
        <v>35000</v>
      </c>
      <c r="H10" s="21">
        <v>20</v>
      </c>
      <c r="I10" s="8" t="str">
        <f t="shared" si="0"/>
        <v>봄</v>
      </c>
      <c r="J10" s="16" t="str">
        <f t="shared" si="1"/>
        <v>12월</v>
      </c>
    </row>
    <row r="11" spans="2:10" ht="18" customHeight="1" x14ac:dyDescent="0.3">
      <c r="B11" s="7" t="s">
        <v>30</v>
      </c>
      <c r="C11" s="8" t="s">
        <v>18</v>
      </c>
      <c r="D11" s="8" t="s">
        <v>8</v>
      </c>
      <c r="E11" s="21">
        <v>6</v>
      </c>
      <c r="F11" s="21">
        <v>85</v>
      </c>
      <c r="G11" s="22">
        <v>15000</v>
      </c>
      <c r="H11" s="21">
        <v>50</v>
      </c>
      <c r="I11" s="8" t="str">
        <f t="shared" si="0"/>
        <v>여름</v>
      </c>
      <c r="J11" s="16" t="str">
        <f t="shared" si="1"/>
        <v>2월</v>
      </c>
    </row>
    <row r="12" spans="2:10" ht="18" customHeight="1" thickBot="1" x14ac:dyDescent="0.35">
      <c r="B12" s="9" t="s">
        <v>31</v>
      </c>
      <c r="C12" s="10" t="s">
        <v>16</v>
      </c>
      <c r="D12" s="10" t="s">
        <v>5</v>
      </c>
      <c r="E12" s="23">
        <v>6</v>
      </c>
      <c r="F12" s="23">
        <v>65</v>
      </c>
      <c r="G12" s="24">
        <v>40000</v>
      </c>
      <c r="H12" s="23">
        <v>10</v>
      </c>
      <c r="I12" s="10" t="str">
        <f t="shared" si="0"/>
        <v>여름</v>
      </c>
      <c r="J12" s="15" t="str">
        <f t="shared" si="1"/>
        <v>2월</v>
      </c>
    </row>
    <row r="13" spans="2:10" ht="18" customHeight="1" x14ac:dyDescent="0.3">
      <c r="B13" s="41" t="s">
        <v>9</v>
      </c>
      <c r="C13" s="42"/>
      <c r="D13" s="43"/>
      <c r="E13" s="25">
        <f>MIN(높이)</f>
        <v>10</v>
      </c>
      <c r="F13" s="44"/>
      <c r="G13" s="46" t="s">
        <v>10</v>
      </c>
      <c r="H13" s="42"/>
      <c r="I13" s="43"/>
      <c r="J13" s="17">
        <f>ROUND(DAVERAGE(B4:H12,7,D4:D5),0)</f>
        <v>37</v>
      </c>
    </row>
    <row r="14" spans="2:10" ht="18" customHeight="1" thickBot="1" x14ac:dyDescent="0.35">
      <c r="B14" s="47" t="s">
        <v>25</v>
      </c>
      <c r="C14" s="48"/>
      <c r="D14" s="49"/>
      <c r="E14" s="26">
        <f>SUMIF(D5:D12,"흰색",F5:F12)</f>
        <v>96</v>
      </c>
      <c r="F14" s="45"/>
      <c r="G14" s="11" t="s">
        <v>0</v>
      </c>
      <c r="H14" s="10" t="s">
        <v>22</v>
      </c>
      <c r="I14" s="11" t="s">
        <v>12</v>
      </c>
      <c r="J14" s="18">
        <f>VLOOKUP(H14,B5:H12,5,0)</f>
        <v>58</v>
      </c>
    </row>
    <row r="18" spans="5:5" ht="18" customHeight="1" x14ac:dyDescent="0.3">
      <c r="E18" s="12"/>
    </row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1" priority="1">
      <formula>$F5&gt;=50</formula>
    </cfRule>
  </conditionalFormatting>
  <dataValidations count="1">
    <dataValidation type="list" allowBlank="1" showInputMessage="1" showErrorMessage="1" sqref="H14" xr:uid="{00000000-0002-0000-0100-000000000000}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workbookViewId="0">
      <selection activeCell="G15" sqref="G15"/>
    </sheetView>
  </sheetViews>
  <sheetFormatPr defaultRowHeight="16.5" x14ac:dyDescent="0.3"/>
  <cols>
    <col min="1" max="1" width="1.75" customWidth="1"/>
    <col min="2" max="2" width="9.75" customWidth="1"/>
    <col min="3" max="3" width="12.75" customWidth="1"/>
    <col min="4" max="4" width="17.875" bestFit="1" customWidth="1"/>
    <col min="5" max="5" width="11.5" customWidth="1"/>
    <col min="6" max="6" width="12.75" customWidth="1"/>
    <col min="7" max="8" width="11.5" customWidth="1"/>
  </cols>
  <sheetData>
    <row r="1" spans="2:8" ht="17.25" thickBot="1" x14ac:dyDescent="0.35"/>
    <row r="2" spans="2:8" ht="27.75" thickBot="1" x14ac:dyDescent="0.35">
      <c r="B2" s="2" t="s">
        <v>0</v>
      </c>
      <c r="C2" s="3" t="s">
        <v>1</v>
      </c>
      <c r="D2" s="3" t="s">
        <v>2</v>
      </c>
      <c r="E2" s="13" t="s">
        <v>11</v>
      </c>
      <c r="F2" s="3" t="s">
        <v>12</v>
      </c>
      <c r="G2" s="13" t="s">
        <v>13</v>
      </c>
      <c r="H2" s="3" t="s">
        <v>42</v>
      </c>
    </row>
    <row r="3" spans="2:8" x14ac:dyDescent="0.3">
      <c r="B3" s="5" t="s">
        <v>23</v>
      </c>
      <c r="C3" s="6" t="s">
        <v>14</v>
      </c>
      <c r="D3" s="6" t="s">
        <v>5</v>
      </c>
      <c r="E3" s="19">
        <v>9</v>
      </c>
      <c r="F3" s="19">
        <v>58</v>
      </c>
      <c r="G3" s="20">
        <v>65900</v>
      </c>
      <c r="H3" s="19">
        <v>50</v>
      </c>
    </row>
    <row r="4" spans="2:8" x14ac:dyDescent="0.3">
      <c r="B4" s="7" t="s">
        <v>24</v>
      </c>
      <c r="C4" s="8" t="s">
        <v>19</v>
      </c>
      <c r="D4" s="8" t="s">
        <v>7</v>
      </c>
      <c r="E4" s="21">
        <v>3</v>
      </c>
      <c r="F4" s="21">
        <v>47</v>
      </c>
      <c r="G4" s="22">
        <v>50000</v>
      </c>
      <c r="H4" s="21">
        <v>10</v>
      </c>
    </row>
    <row r="5" spans="2:8" x14ac:dyDescent="0.3">
      <c r="B5" s="7" t="s">
        <v>26</v>
      </c>
      <c r="C5" s="8" t="s">
        <v>6</v>
      </c>
      <c r="D5" s="8" t="s">
        <v>7</v>
      </c>
      <c r="E5" s="21">
        <v>12</v>
      </c>
      <c r="F5" s="21">
        <v>16</v>
      </c>
      <c r="G5" s="22">
        <v>20000</v>
      </c>
      <c r="H5" s="21">
        <v>30</v>
      </c>
    </row>
    <row r="6" spans="2:8" x14ac:dyDescent="0.3">
      <c r="B6" s="7" t="s">
        <v>27</v>
      </c>
      <c r="C6" s="8" t="s">
        <v>15</v>
      </c>
      <c r="D6" s="8" t="s">
        <v>5</v>
      </c>
      <c r="E6" s="21">
        <v>4</v>
      </c>
      <c r="F6" s="21">
        <v>27</v>
      </c>
      <c r="G6" s="22">
        <v>25000</v>
      </c>
      <c r="H6" s="21">
        <v>50</v>
      </c>
    </row>
    <row r="7" spans="2:8" x14ac:dyDescent="0.3">
      <c r="B7" s="7" t="s">
        <v>28</v>
      </c>
      <c r="C7" s="8" t="s">
        <v>20</v>
      </c>
      <c r="D7" s="8" t="s">
        <v>21</v>
      </c>
      <c r="E7" s="21">
        <v>5</v>
      </c>
      <c r="F7" s="21">
        <v>33</v>
      </c>
      <c r="G7" s="22">
        <v>43000</v>
      </c>
      <c r="H7" s="21">
        <v>90</v>
      </c>
    </row>
    <row r="8" spans="2:8" x14ac:dyDescent="0.3">
      <c r="B8" s="7" t="s">
        <v>29</v>
      </c>
      <c r="C8" s="8" t="s">
        <v>17</v>
      </c>
      <c r="D8" s="8" t="s">
        <v>8</v>
      </c>
      <c r="E8" s="21">
        <v>4</v>
      </c>
      <c r="F8" s="21">
        <v>24</v>
      </c>
      <c r="G8" s="22">
        <v>35000</v>
      </c>
      <c r="H8" s="21">
        <v>20</v>
      </c>
    </row>
    <row r="9" spans="2:8" x14ac:dyDescent="0.3">
      <c r="B9" s="7" t="s">
        <v>30</v>
      </c>
      <c r="C9" s="8" t="s">
        <v>18</v>
      </c>
      <c r="D9" s="8" t="s">
        <v>8</v>
      </c>
      <c r="E9" s="21">
        <v>6</v>
      </c>
      <c r="F9" s="21">
        <v>85</v>
      </c>
      <c r="G9" s="22">
        <v>15000</v>
      </c>
      <c r="H9" s="21">
        <v>50</v>
      </c>
    </row>
    <row r="10" spans="2:8" ht="17.25" thickBot="1" x14ac:dyDescent="0.35">
      <c r="B10" s="9" t="s">
        <v>31</v>
      </c>
      <c r="C10" s="10" t="s">
        <v>16</v>
      </c>
      <c r="D10" s="10" t="s">
        <v>5</v>
      </c>
      <c r="E10" s="23">
        <v>6</v>
      </c>
      <c r="F10" s="23">
        <v>65</v>
      </c>
      <c r="G10" s="24">
        <v>40000</v>
      </c>
      <c r="H10" s="23">
        <v>10</v>
      </c>
    </row>
    <row r="13" spans="2:8" ht="17.25" thickBot="1" x14ac:dyDescent="0.35"/>
    <row r="14" spans="2:8" ht="27.75" thickBot="1" x14ac:dyDescent="0.35">
      <c r="B14" s="3" t="s">
        <v>2</v>
      </c>
      <c r="C14" s="13" t="s">
        <v>13</v>
      </c>
    </row>
    <row r="15" spans="2:8" x14ac:dyDescent="0.3">
      <c r="B15" t="s">
        <v>32</v>
      </c>
    </row>
    <row r="16" spans="2:8" x14ac:dyDescent="0.3">
      <c r="C16" t="s">
        <v>33</v>
      </c>
    </row>
    <row r="18" spans="2:5" ht="27.75" thickBot="1" x14ac:dyDescent="0.35">
      <c r="B18" s="31" t="s">
        <v>1</v>
      </c>
      <c r="C18" s="31" t="s">
        <v>2</v>
      </c>
      <c r="D18" s="31" t="s">
        <v>12</v>
      </c>
      <c r="E18" s="32" t="s">
        <v>13</v>
      </c>
    </row>
    <row r="19" spans="2:5" x14ac:dyDescent="0.3">
      <c r="B19" s="6" t="s">
        <v>14</v>
      </c>
      <c r="C19" s="6" t="s">
        <v>5</v>
      </c>
      <c r="D19" s="27">
        <v>58</v>
      </c>
      <c r="E19" s="28">
        <v>65900</v>
      </c>
    </row>
    <row r="20" spans="2:5" x14ac:dyDescent="0.3">
      <c r="B20" s="8" t="s">
        <v>19</v>
      </c>
      <c r="C20" s="8" t="s">
        <v>7</v>
      </c>
      <c r="D20" s="29">
        <v>47</v>
      </c>
      <c r="E20" s="30">
        <v>50000</v>
      </c>
    </row>
    <row r="21" spans="2:5" x14ac:dyDescent="0.3">
      <c r="B21" s="8" t="s">
        <v>17</v>
      </c>
      <c r="C21" s="8" t="s">
        <v>8</v>
      </c>
      <c r="D21" s="29">
        <v>24</v>
      </c>
      <c r="E21" s="30">
        <v>35000</v>
      </c>
    </row>
    <row r="22" spans="2:5" x14ac:dyDescent="0.3">
      <c r="B22" s="33" t="s">
        <v>18</v>
      </c>
      <c r="C22" s="33" t="s">
        <v>8</v>
      </c>
      <c r="D22" s="34">
        <v>85</v>
      </c>
      <c r="E22" s="35">
        <v>15000</v>
      </c>
    </row>
  </sheetData>
  <phoneticPr fontId="2" type="noConversion"/>
  <conditionalFormatting sqref="B3:H10">
    <cfRule type="expression" dxfId="0" priority="1">
      <formula>$F3&gt;=50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8"/>
  <sheetViews>
    <sheetView workbookViewId="0">
      <selection activeCell="D43" sqref="D43"/>
    </sheetView>
  </sheetViews>
  <sheetFormatPr defaultRowHeight="16.5" x14ac:dyDescent="0.3"/>
  <cols>
    <col min="1" max="1" width="1.75" customWidth="1"/>
    <col min="2" max="2" width="17.875" bestFit="1" customWidth="1"/>
    <col min="3" max="3" width="11" bestFit="1" customWidth="1"/>
    <col min="4" max="4" width="17.5" bestFit="1" customWidth="1"/>
    <col min="5" max="5" width="11" bestFit="1" customWidth="1"/>
    <col min="6" max="6" width="17.5" bestFit="1" customWidth="1"/>
    <col min="7" max="7" width="11" bestFit="1" customWidth="1"/>
    <col min="8" max="8" width="17.5" bestFit="1" customWidth="1"/>
    <col min="9" max="9" width="15.5" bestFit="1" customWidth="1"/>
    <col min="10" max="10" width="22.125" bestFit="1" customWidth="1"/>
  </cols>
  <sheetData>
    <row r="2" spans="2:8" x14ac:dyDescent="0.3">
      <c r="B2" s="37"/>
      <c r="C2" s="38" t="s">
        <v>2</v>
      </c>
      <c r="D2" s="37"/>
      <c r="E2" s="37"/>
      <c r="F2" s="37"/>
      <c r="G2" s="37"/>
      <c r="H2" s="37"/>
    </row>
    <row r="3" spans="2:8" x14ac:dyDescent="0.3">
      <c r="B3" s="37"/>
      <c r="C3" s="50" t="s">
        <v>7</v>
      </c>
      <c r="D3" s="51"/>
      <c r="E3" s="50" t="s">
        <v>5</v>
      </c>
      <c r="F3" s="51"/>
      <c r="G3" s="50" t="s">
        <v>8</v>
      </c>
      <c r="H3" s="51"/>
    </row>
    <row r="4" spans="2:8" x14ac:dyDescent="0.3">
      <c r="B4" s="38" t="s">
        <v>37</v>
      </c>
      <c r="C4" s="39" t="s">
        <v>35</v>
      </c>
      <c r="D4" s="39" t="s">
        <v>36</v>
      </c>
      <c r="E4" s="39" t="s">
        <v>35</v>
      </c>
      <c r="F4" s="39" t="s">
        <v>36</v>
      </c>
      <c r="G4" s="39" t="s">
        <v>35</v>
      </c>
      <c r="H4" s="39" t="s">
        <v>36</v>
      </c>
    </row>
    <row r="5" spans="2:8" x14ac:dyDescent="0.3">
      <c r="B5" s="36" t="s">
        <v>39</v>
      </c>
      <c r="C5" s="40">
        <v>1</v>
      </c>
      <c r="D5" s="40">
        <v>16</v>
      </c>
      <c r="E5" s="40">
        <v>1</v>
      </c>
      <c r="F5" s="40">
        <v>27</v>
      </c>
      <c r="G5" s="40">
        <v>1</v>
      </c>
      <c r="H5" s="40">
        <v>85</v>
      </c>
    </row>
    <row r="6" spans="2:8" x14ac:dyDescent="0.3">
      <c r="B6" s="36" t="s">
        <v>40</v>
      </c>
      <c r="C6" s="40">
        <v>2</v>
      </c>
      <c r="D6" s="40">
        <v>40</v>
      </c>
      <c r="E6" s="40">
        <v>1</v>
      </c>
      <c r="F6" s="40">
        <v>65</v>
      </c>
      <c r="G6" s="40">
        <v>1</v>
      </c>
      <c r="H6" s="40">
        <v>24</v>
      </c>
    </row>
    <row r="7" spans="2:8" x14ac:dyDescent="0.3">
      <c r="B7" s="36" t="s">
        <v>41</v>
      </c>
      <c r="C7" s="40" t="s">
        <v>38</v>
      </c>
      <c r="D7" s="40" t="s">
        <v>38</v>
      </c>
      <c r="E7" s="40">
        <v>1</v>
      </c>
      <c r="F7" s="40">
        <v>58</v>
      </c>
      <c r="G7" s="40" t="s">
        <v>38</v>
      </c>
      <c r="H7" s="40" t="s">
        <v>38</v>
      </c>
    </row>
    <row r="8" spans="2:8" x14ac:dyDescent="0.3">
      <c r="B8" s="36" t="s">
        <v>34</v>
      </c>
      <c r="C8" s="40">
        <v>3</v>
      </c>
      <c r="D8" s="40">
        <v>32</v>
      </c>
      <c r="E8" s="40">
        <v>3</v>
      </c>
      <c r="F8" s="40">
        <v>50</v>
      </c>
      <c r="G8" s="40">
        <v>2</v>
      </c>
      <c r="H8" s="40">
        <v>54.5</v>
      </c>
    </row>
  </sheetData>
  <mergeCells count="3">
    <mergeCell ref="E3:F3"/>
    <mergeCell ref="G3:H3"/>
    <mergeCell ref="C3:D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제1작업!높이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GHYOO YOO</cp:lastModifiedBy>
  <dcterms:created xsi:type="dcterms:W3CDTF">2025-04-29T00:42:40Z</dcterms:created>
  <dcterms:modified xsi:type="dcterms:W3CDTF">2025-06-16T01:07:13Z</dcterms:modified>
</cp:coreProperties>
</file>